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Income Statement" sheetId="2" r:id="rId1"/>
    <sheet name="Balance Sheet" sheetId="3" r:id="rId2"/>
    <sheet name="Workings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3" l="1"/>
  <c r="C28" i="3"/>
  <c r="C27" i="3"/>
  <c r="B28" i="3"/>
  <c r="B27" i="3"/>
  <c r="B29" i="3" s="1"/>
  <c r="C21" i="3"/>
  <c r="C22" i="3"/>
  <c r="C23" i="3"/>
  <c r="C20" i="3"/>
  <c r="C24" i="3" s="1"/>
  <c r="C31" i="3" s="1"/>
  <c r="B21" i="3"/>
  <c r="B22" i="3"/>
  <c r="B23" i="3"/>
  <c r="B20" i="3"/>
  <c r="B24" i="3" s="1"/>
  <c r="B31" i="3" s="1"/>
  <c r="C14" i="3"/>
  <c r="B13" i="3"/>
  <c r="B12" i="3"/>
  <c r="B14" i="3" s="1"/>
  <c r="C7" i="3"/>
  <c r="C9" i="3" s="1"/>
  <c r="C16" i="3" s="1"/>
  <c r="C8" i="3"/>
  <c r="C6" i="3"/>
  <c r="B8" i="3"/>
  <c r="B6" i="3"/>
  <c r="C17" i="2"/>
  <c r="C19" i="2" s="1"/>
  <c r="C21" i="2" s="1"/>
  <c r="B9" i="2"/>
  <c r="B8" i="2"/>
  <c r="C10" i="2" s="1"/>
  <c r="B7" i="2"/>
  <c r="C5" i="2"/>
  <c r="B22" i="1"/>
  <c r="G9" i="1"/>
  <c r="G22" i="1" s="1"/>
  <c r="F7" i="1"/>
  <c r="F4" i="1"/>
  <c r="F22" i="1" s="1"/>
  <c r="F5" i="1"/>
  <c r="B7" i="3" s="1"/>
  <c r="D5" i="1"/>
  <c r="F6" i="1"/>
  <c r="D22" i="1"/>
  <c r="E22" i="1"/>
  <c r="C22" i="1"/>
  <c r="C11" i="2" l="1"/>
  <c r="C13" i="2" s="1"/>
  <c r="B9" i="3"/>
  <c r="B16" i="3" s="1"/>
</calcChain>
</file>

<file path=xl/sharedStrings.xml><?xml version="1.0" encoding="utf-8"?>
<sst xmlns="http://schemas.openxmlformats.org/spreadsheetml/2006/main" count="73" uniqueCount="56">
  <si>
    <t>pool service and supply company</t>
  </si>
  <si>
    <t>Assets</t>
  </si>
  <si>
    <t>Cash</t>
  </si>
  <si>
    <t>Accounts Receivable</t>
  </si>
  <si>
    <t>Pool Suplies</t>
  </si>
  <si>
    <t>Equipment</t>
  </si>
  <si>
    <t>Accumulated Depreciation</t>
  </si>
  <si>
    <t>Accounts Payable</t>
  </si>
  <si>
    <t>Income tax payable</t>
  </si>
  <si>
    <t>Notes Payable</t>
  </si>
  <si>
    <t>Common Stock</t>
  </si>
  <si>
    <t>Retained Earnings</t>
  </si>
  <si>
    <t>Revenues</t>
  </si>
  <si>
    <t>Expenses</t>
  </si>
  <si>
    <t>Year 1</t>
  </si>
  <si>
    <t>Year 2</t>
  </si>
  <si>
    <t xml:space="preserve">Wages </t>
  </si>
  <si>
    <t>Administrative Expenses</t>
  </si>
  <si>
    <t>Income tax expense</t>
  </si>
  <si>
    <t>Adjustment</t>
  </si>
  <si>
    <t>Trial Balance</t>
  </si>
  <si>
    <t>Wages Payable</t>
  </si>
  <si>
    <t>Supplies Expense</t>
  </si>
  <si>
    <t>Paula pool service and supply company</t>
  </si>
  <si>
    <t>Income Statement</t>
  </si>
  <si>
    <t>For the year ended Dec 31,Year 2</t>
  </si>
  <si>
    <t>Sales Revenue</t>
  </si>
  <si>
    <t>Operating Expenses</t>
  </si>
  <si>
    <t>Wages Expense</t>
  </si>
  <si>
    <t>Suplies Expense</t>
  </si>
  <si>
    <t>Other administrative expenses</t>
  </si>
  <si>
    <t>Total Operating expenses</t>
  </si>
  <si>
    <t>Net Income before tax</t>
  </si>
  <si>
    <t xml:space="preserve">Net Income </t>
  </si>
  <si>
    <t>Statement of retained Earnings</t>
  </si>
  <si>
    <t>Retained Earnings , Year 1</t>
  </si>
  <si>
    <t>Add: Net Income</t>
  </si>
  <si>
    <t>Less ; Dividends</t>
  </si>
  <si>
    <t>Retained Earnings , Year 2</t>
  </si>
  <si>
    <t>Balance Sheet</t>
  </si>
  <si>
    <t>As of Year 1 and Year 2</t>
  </si>
  <si>
    <t>Closing</t>
  </si>
  <si>
    <t>Openning</t>
  </si>
  <si>
    <t>Current Assets</t>
  </si>
  <si>
    <t>Total Current Assets</t>
  </si>
  <si>
    <t>Property, Plant and Eqiuipment</t>
  </si>
  <si>
    <t>Equipment Net</t>
  </si>
  <si>
    <t>Total Assets</t>
  </si>
  <si>
    <t>Liabilities and Stockholders Equity</t>
  </si>
  <si>
    <t>Liabilities.</t>
  </si>
  <si>
    <t>Total Liablities</t>
  </si>
  <si>
    <t>Stockholders Equity</t>
  </si>
  <si>
    <t>Total Stockholders Equity</t>
  </si>
  <si>
    <t>Total Liabilities and stockholders equity</t>
  </si>
  <si>
    <t>Depreciation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</si>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</sst>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9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69" fontId="0" fillId="0" borderId="0" xfId="1" applyNumberFormat="1" applyFont="1"/>
    <xf numFmtId="169" fontId="2" fillId="0" borderId="1" xfId="1" applyNumberFormat="1" applyFont="1" applyBorder="1" applyAlignment="1">
      <alignment horizontal="center"/>
    </xf>
    <xf numFmtId="169" fontId="2" fillId="0" borderId="2" xfId="1" applyNumberFormat="1" applyFont="1" applyBorder="1" applyAlignment="1">
      <alignment horizontal="center"/>
    </xf>
    <xf numFmtId="169" fontId="0" fillId="0" borderId="3" xfId="1" applyNumberFormat="1" applyFont="1" applyBorder="1"/>
    <xf numFmtId="169" fontId="0" fillId="0" borderId="4" xfId="1" applyNumberFormat="1" applyFont="1" applyBorder="1"/>
    <xf numFmtId="0" fontId="0" fillId="0" borderId="3" xfId="0" applyBorder="1"/>
    <xf numFmtId="0" fontId="0" fillId="0" borderId="4" xfId="0" applyBorder="1"/>
    <xf numFmtId="169" fontId="0" fillId="0" borderId="0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9" fontId="0" fillId="0" borderId="3" xfId="0" applyNumberFormat="1" applyBorder="1"/>
    <xf numFmtId="169" fontId="0" fillId="0" borderId="4" xfId="0" applyNumberFormat="1" applyBorder="1"/>
    <xf numFmtId="0" fontId="0" fillId="0" borderId="0" xfId="0" applyFont="1"/>
    <xf numFmtId="169" fontId="0" fillId="0" borderId="5" xfId="1" applyNumberFormat="1" applyFont="1" applyBorder="1"/>
    <xf numFmtId="169" fontId="0" fillId="0" borderId="6" xfId="1" applyNumberFormat="1" applyFont="1" applyBorder="1"/>
    <xf numFmtId="169" fontId="2" fillId="0" borderId="0" xfId="1" applyNumberFormat="1" applyFont="1"/>
    <xf numFmtId="169" fontId="2" fillId="0" borderId="5" xfId="1" applyNumberFormat="1" applyFont="1" applyBorder="1"/>
    <xf numFmtId="169" fontId="2" fillId="0" borderId="7" xfId="0" applyNumberFormat="1" applyFont="1" applyBorder="1"/>
    <xf numFmtId="169" fontId="2" fillId="0" borderId="8" xfId="0" applyNumberFormat="1" applyFont="1" applyBorder="1"/>
    <xf numFmtId="169" fontId="2" fillId="0" borderId="9" xfId="1" applyNumberFormat="1" applyFont="1" applyBorder="1"/>
    <xf numFmtId="0" fontId="2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D21" sqref="D21"/>
    </sheetView>
  </sheetViews>
  <sheetFormatPr defaultRowHeight="14.4" x14ac:dyDescent="0.3"/>
  <cols>
    <col min="1" max="1" width="34.77734375" bestFit="1" customWidth="1"/>
    <col min="2" max="2" width="7.5546875" style="3" bestFit="1" customWidth="1"/>
    <col min="3" max="3" width="7.88671875" style="3" bestFit="1" customWidth="1"/>
  </cols>
  <sheetData>
    <row r="1" spans="1:3" x14ac:dyDescent="0.3">
      <c r="A1" s="1" t="s">
        <v>23</v>
      </c>
    </row>
    <row r="2" spans="1:3" x14ac:dyDescent="0.3">
      <c r="A2" s="1" t="s">
        <v>24</v>
      </c>
    </row>
    <row r="3" spans="1:3" x14ac:dyDescent="0.3">
      <c r="A3" s="1" t="s">
        <v>25</v>
      </c>
    </row>
    <row r="4" spans="1:3" x14ac:dyDescent="0.3">
      <c r="A4" s="1" t="s">
        <v>12</v>
      </c>
    </row>
    <row r="5" spans="1:3" x14ac:dyDescent="0.3">
      <c r="A5" s="15" t="s">
        <v>26</v>
      </c>
      <c r="C5" s="3">
        <f>Workings!G15</f>
        <v>71400</v>
      </c>
    </row>
    <row r="6" spans="1:3" x14ac:dyDescent="0.3">
      <c r="A6" s="1" t="s">
        <v>27</v>
      </c>
    </row>
    <row r="7" spans="1:3" x14ac:dyDescent="0.3">
      <c r="A7" t="s">
        <v>28</v>
      </c>
      <c r="B7" s="3">
        <f>Workings!G10</f>
        <v>25900</v>
      </c>
    </row>
    <row r="8" spans="1:3" x14ac:dyDescent="0.3">
      <c r="A8" t="s">
        <v>29</v>
      </c>
      <c r="B8" s="3">
        <f>Workings!F17</f>
        <v>10100</v>
      </c>
    </row>
    <row r="9" spans="1:3" x14ac:dyDescent="0.3">
      <c r="A9" t="s">
        <v>30</v>
      </c>
      <c r="B9" s="3">
        <f>Workings!F19</f>
        <v>6400</v>
      </c>
    </row>
    <row r="10" spans="1:3" x14ac:dyDescent="0.3">
      <c r="A10" s="1" t="s">
        <v>31</v>
      </c>
      <c r="B10" s="16"/>
      <c r="C10" s="17">
        <f>B7+B8+B9</f>
        <v>42400</v>
      </c>
    </row>
    <row r="11" spans="1:3" x14ac:dyDescent="0.3">
      <c r="A11" s="1" t="s">
        <v>32</v>
      </c>
      <c r="C11" s="18">
        <f>C5-C10</f>
        <v>29000</v>
      </c>
    </row>
    <row r="12" spans="1:3" x14ac:dyDescent="0.3">
      <c r="A12" t="s">
        <v>18</v>
      </c>
      <c r="C12" s="3">
        <v>5900</v>
      </c>
    </row>
    <row r="13" spans="1:3" ht="15" thickBot="1" x14ac:dyDescent="0.35">
      <c r="A13" t="s">
        <v>33</v>
      </c>
      <c r="C13" s="22">
        <f>C11-C12</f>
        <v>23100</v>
      </c>
    </row>
    <row r="14" spans="1:3" ht="15" thickTop="1" x14ac:dyDescent="0.3"/>
    <row r="15" spans="1:3" x14ac:dyDescent="0.3">
      <c r="A15" s="1" t="s">
        <v>34</v>
      </c>
    </row>
    <row r="16" spans="1:3" x14ac:dyDescent="0.3">
      <c r="A16" s="1" t="s">
        <v>25</v>
      </c>
    </row>
    <row r="17" spans="1:3" x14ac:dyDescent="0.3">
      <c r="A17" t="s">
        <v>35</v>
      </c>
      <c r="C17" s="3">
        <f>Workings!C14</f>
        <v>13400</v>
      </c>
    </row>
    <row r="18" spans="1:3" x14ac:dyDescent="0.3">
      <c r="A18" t="s">
        <v>36</v>
      </c>
      <c r="C18" s="3">
        <v>23100</v>
      </c>
    </row>
    <row r="19" spans="1:3" x14ac:dyDescent="0.3">
      <c r="C19" s="19">
        <f>C17+C18</f>
        <v>36500</v>
      </c>
    </row>
    <row r="20" spans="1:3" x14ac:dyDescent="0.3">
      <c r="A20" t="s">
        <v>37</v>
      </c>
      <c r="C20" s="3">
        <v>10000</v>
      </c>
    </row>
    <row r="21" spans="1:3" ht="15" thickBot="1" x14ac:dyDescent="0.35">
      <c r="A21" t="s">
        <v>38</v>
      </c>
      <c r="C21" s="22">
        <f>C19-C20</f>
        <v>26500</v>
      </c>
    </row>
    <row r="22" spans="1:3" ht="15" thickTop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F26" sqref="F26"/>
    </sheetView>
  </sheetViews>
  <sheetFormatPr defaultRowHeight="14.4" x14ac:dyDescent="0.3"/>
  <cols>
    <col min="1" max="1" width="34.77734375" bestFit="1" customWidth="1"/>
    <col min="2" max="2" width="8.88671875" style="3" bestFit="1" customWidth="1"/>
    <col min="3" max="3" width="10.5546875" style="3" bestFit="1" customWidth="1"/>
  </cols>
  <sheetData>
    <row r="1" spans="1:3" x14ac:dyDescent="0.3">
      <c r="A1" s="1" t="s">
        <v>23</v>
      </c>
    </row>
    <row r="2" spans="1:3" x14ac:dyDescent="0.3">
      <c r="A2" s="1" t="s">
        <v>39</v>
      </c>
    </row>
    <row r="3" spans="1:3" x14ac:dyDescent="0.3">
      <c r="A3" s="1" t="s">
        <v>40</v>
      </c>
      <c r="B3" s="18" t="s">
        <v>41</v>
      </c>
      <c r="C3" s="18" t="s">
        <v>42</v>
      </c>
    </row>
    <row r="4" spans="1:3" x14ac:dyDescent="0.3">
      <c r="A4" s="1" t="s">
        <v>1</v>
      </c>
      <c r="B4" s="18" t="s">
        <v>15</v>
      </c>
      <c r="C4" s="18" t="s">
        <v>14</v>
      </c>
    </row>
    <row r="5" spans="1:3" x14ac:dyDescent="0.3">
      <c r="A5" s="1" t="s">
        <v>43</v>
      </c>
      <c r="B5" s="18"/>
      <c r="C5" s="18"/>
    </row>
    <row r="6" spans="1:3" x14ac:dyDescent="0.3">
      <c r="A6" t="s">
        <v>2</v>
      </c>
      <c r="B6" s="3">
        <f>Workings!F4</f>
        <v>74000</v>
      </c>
      <c r="C6" s="3">
        <f>Workings!B4</f>
        <v>13800</v>
      </c>
    </row>
    <row r="7" spans="1:3" x14ac:dyDescent="0.3">
      <c r="A7" t="s">
        <v>3</v>
      </c>
      <c r="B7" s="3">
        <f>Workings!F5</f>
        <v>5400</v>
      </c>
      <c r="C7" s="3">
        <f>Workings!B5</f>
        <v>4200</v>
      </c>
    </row>
    <row r="8" spans="1:3" x14ac:dyDescent="0.3">
      <c r="A8" t="s">
        <v>4</v>
      </c>
      <c r="B8" s="3">
        <f>Workings!F6</f>
        <v>6700</v>
      </c>
      <c r="C8" s="3">
        <f>Workings!B6</f>
        <v>16800</v>
      </c>
    </row>
    <row r="9" spans="1:3" x14ac:dyDescent="0.3">
      <c r="A9" s="1" t="s">
        <v>44</v>
      </c>
      <c r="B9" s="19">
        <f t="shared" ref="B9:C9" si="0">SUM(B6:B8)</f>
        <v>86100</v>
      </c>
      <c r="C9" s="19">
        <f t="shared" si="0"/>
        <v>34800</v>
      </c>
    </row>
    <row r="11" spans="1:3" x14ac:dyDescent="0.3">
      <c r="A11" s="1" t="s">
        <v>45</v>
      </c>
    </row>
    <row r="12" spans="1:3" x14ac:dyDescent="0.3">
      <c r="A12" s="2" t="s">
        <v>5</v>
      </c>
      <c r="B12" s="3">
        <f>Workings!F7</f>
        <v>34900</v>
      </c>
      <c r="C12" s="3">
        <v>34900</v>
      </c>
    </row>
    <row r="13" spans="1:3" x14ac:dyDescent="0.3">
      <c r="A13" s="2" t="s">
        <v>6</v>
      </c>
      <c r="B13" s="3">
        <f>-(Workings!C8)</f>
        <v>-5000</v>
      </c>
      <c r="C13" s="3">
        <v>-5000</v>
      </c>
    </row>
    <row r="14" spans="1:3" x14ac:dyDescent="0.3">
      <c r="A14" t="s">
        <v>46</v>
      </c>
      <c r="B14" s="19">
        <f t="shared" ref="B14:C14" si="1">SUM(B12:B13)</f>
        <v>29900</v>
      </c>
      <c r="C14" s="19">
        <f t="shared" si="1"/>
        <v>29900</v>
      </c>
    </row>
    <row r="15" spans="1:3" x14ac:dyDescent="0.3">
      <c r="B15" s="16"/>
      <c r="C15" s="16"/>
    </row>
    <row r="16" spans="1:3" ht="15" thickBot="1" x14ac:dyDescent="0.35">
      <c r="A16" t="s">
        <v>47</v>
      </c>
      <c r="B16" s="22">
        <f>B9+B14</f>
        <v>116000</v>
      </c>
      <c r="C16" s="22">
        <f>C9+C14</f>
        <v>64700</v>
      </c>
    </row>
    <row r="17" spans="1:3" ht="15" thickTop="1" x14ac:dyDescent="0.3">
      <c r="B17" s="10"/>
      <c r="C17" s="10"/>
    </row>
    <row r="18" spans="1:3" x14ac:dyDescent="0.3">
      <c r="A18" s="1" t="s">
        <v>48</v>
      </c>
    </row>
    <row r="19" spans="1:3" x14ac:dyDescent="0.3">
      <c r="A19" s="1" t="s">
        <v>49</v>
      </c>
    </row>
    <row r="20" spans="1:3" x14ac:dyDescent="0.3">
      <c r="A20" s="2" t="s">
        <v>7</v>
      </c>
      <c r="B20" s="3">
        <f>Workings!G9</f>
        <v>11800</v>
      </c>
      <c r="C20" s="3">
        <f>Workings!C9</f>
        <v>5400</v>
      </c>
    </row>
    <row r="21" spans="1:3" x14ac:dyDescent="0.3">
      <c r="A21" s="2" t="s">
        <v>21</v>
      </c>
      <c r="B21" s="3">
        <f>Workings!G10</f>
        <v>25900</v>
      </c>
      <c r="C21" s="3">
        <f>Workings!C10</f>
        <v>0</v>
      </c>
    </row>
    <row r="22" spans="1:3" x14ac:dyDescent="0.3">
      <c r="A22" s="2" t="s">
        <v>8</v>
      </c>
      <c r="B22" s="3">
        <f>Workings!G11</f>
        <v>5900</v>
      </c>
      <c r="C22" s="3">
        <f>Workings!C11</f>
        <v>0</v>
      </c>
    </row>
    <row r="23" spans="1:3" x14ac:dyDescent="0.3">
      <c r="A23" s="2" t="s">
        <v>9</v>
      </c>
      <c r="B23" s="3">
        <f>Workings!G12</f>
        <v>6900</v>
      </c>
      <c r="C23" s="3">
        <f>Workings!C12</f>
        <v>6900</v>
      </c>
    </row>
    <row r="24" spans="1:3" x14ac:dyDescent="0.3">
      <c r="A24" s="23" t="s">
        <v>50</v>
      </c>
      <c r="B24" s="19">
        <f t="shared" ref="B24:C24" si="2">SUM(B20:B23)</f>
        <v>50500</v>
      </c>
      <c r="C24" s="19">
        <f t="shared" si="2"/>
        <v>12300</v>
      </c>
    </row>
    <row r="26" spans="1:3" x14ac:dyDescent="0.3">
      <c r="A26" s="23" t="s">
        <v>51</v>
      </c>
    </row>
    <row r="27" spans="1:3" x14ac:dyDescent="0.3">
      <c r="A27" s="2" t="s">
        <v>10</v>
      </c>
      <c r="B27" s="3">
        <f>Workings!G13</f>
        <v>39000</v>
      </c>
      <c r="C27" s="3">
        <f>Workings!C13</f>
        <v>39000</v>
      </c>
    </row>
    <row r="28" spans="1:3" x14ac:dyDescent="0.3">
      <c r="A28" s="2" t="s">
        <v>11</v>
      </c>
      <c r="B28" s="3">
        <f>Workings!G14</f>
        <v>26500</v>
      </c>
      <c r="C28" s="3">
        <f>Workings!C14</f>
        <v>13400</v>
      </c>
    </row>
    <row r="29" spans="1:3" x14ac:dyDescent="0.3">
      <c r="A29" s="1" t="s">
        <v>52</v>
      </c>
      <c r="B29" s="19">
        <f t="shared" ref="B29:C29" si="3">SUM(B27:B28)</f>
        <v>65500</v>
      </c>
      <c r="C29" s="19">
        <f t="shared" si="3"/>
        <v>52400</v>
      </c>
    </row>
    <row r="30" spans="1:3" x14ac:dyDescent="0.3">
      <c r="B30" s="16"/>
      <c r="C30" s="16"/>
    </row>
    <row r="31" spans="1:3" ht="15" thickBot="1" x14ac:dyDescent="0.35">
      <c r="A31" s="1" t="s">
        <v>53</v>
      </c>
      <c r="B31" s="22">
        <f>B24+B29</f>
        <v>116000</v>
      </c>
      <c r="C31" s="22">
        <f>C24+C29</f>
        <v>64700</v>
      </c>
    </row>
    <row r="32" spans="1:3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31" sqref="E31"/>
    </sheetView>
  </sheetViews>
  <sheetFormatPr defaultRowHeight="13.2" customHeight="1" x14ac:dyDescent="0.3"/>
  <cols>
    <col min="1" max="1" width="29.5546875" bestFit="1" customWidth="1"/>
    <col min="2" max="3" width="7.88671875" bestFit="1" customWidth="1"/>
    <col min="4" max="4" width="8.88671875" bestFit="1" customWidth="1"/>
    <col min="5" max="5" width="7.88671875" bestFit="1" customWidth="1"/>
    <col min="7" max="7" width="10.44140625" customWidth="1"/>
    <col min="8" max="8" width="11.5546875" customWidth="1"/>
    <col min="9" max="9" width="8.5546875" bestFit="1" customWidth="1"/>
  </cols>
  <sheetData>
    <row r="1" spans="1:7" ht="13.2" customHeight="1" x14ac:dyDescent="0.3">
      <c r="A1" s="1" t="s">
        <v>0</v>
      </c>
    </row>
    <row r="2" spans="1:7" ht="13.2" customHeight="1" x14ac:dyDescent="0.3">
      <c r="A2" s="1" t="s">
        <v>20</v>
      </c>
    </row>
    <row r="3" spans="1:7" ht="13.2" customHeight="1" x14ac:dyDescent="0.3">
      <c r="B3" s="4" t="s">
        <v>14</v>
      </c>
      <c r="C3" s="5"/>
      <c r="D3" s="4" t="s">
        <v>19</v>
      </c>
      <c r="E3" s="5"/>
      <c r="F3" s="11" t="s">
        <v>15</v>
      </c>
      <c r="G3" s="12"/>
    </row>
    <row r="4" spans="1:7" ht="13.2" customHeight="1" x14ac:dyDescent="0.3">
      <c r="A4" s="2" t="s">
        <v>2</v>
      </c>
      <c r="B4" s="6">
        <v>13800</v>
      </c>
      <c r="C4" s="7"/>
      <c r="D4" s="6">
        <v>70200</v>
      </c>
      <c r="E4" s="7">
        <v>10000</v>
      </c>
      <c r="F4" s="13">
        <f>B4+D4-E4</f>
        <v>74000</v>
      </c>
      <c r="G4" s="9"/>
    </row>
    <row r="5" spans="1:7" ht="13.2" customHeight="1" x14ac:dyDescent="0.3">
      <c r="A5" s="2" t="s">
        <v>3</v>
      </c>
      <c r="B5" s="6">
        <v>4200</v>
      </c>
      <c r="C5" s="7"/>
      <c r="D5" s="6">
        <f>71400+4200</f>
        <v>75600</v>
      </c>
      <c r="E5" s="7">
        <v>70200</v>
      </c>
      <c r="F5" s="13">
        <f>D5-E5</f>
        <v>5400</v>
      </c>
      <c r="G5" s="9"/>
    </row>
    <row r="6" spans="1:7" ht="13.2" customHeight="1" x14ac:dyDescent="0.3">
      <c r="A6" s="2" t="s">
        <v>4</v>
      </c>
      <c r="B6" s="6">
        <v>16800</v>
      </c>
      <c r="C6" s="7"/>
      <c r="D6" s="6"/>
      <c r="E6" s="7">
        <v>10100</v>
      </c>
      <c r="F6" s="13">
        <f>B6-E6</f>
        <v>6700</v>
      </c>
      <c r="G6" s="9"/>
    </row>
    <row r="7" spans="1:7" ht="13.2" customHeight="1" x14ac:dyDescent="0.3">
      <c r="A7" s="2" t="s">
        <v>5</v>
      </c>
      <c r="B7" s="6">
        <v>29900</v>
      </c>
      <c r="C7" s="7"/>
      <c r="D7" s="6">
        <v>5000</v>
      </c>
      <c r="E7" s="7"/>
      <c r="F7" s="13">
        <f>B7+D7</f>
        <v>34900</v>
      </c>
      <c r="G7" s="9"/>
    </row>
    <row r="8" spans="1:7" ht="13.2" customHeight="1" x14ac:dyDescent="0.3">
      <c r="A8" s="2" t="s">
        <v>6</v>
      </c>
      <c r="B8" s="6"/>
      <c r="C8" s="7">
        <v>5000</v>
      </c>
      <c r="D8" s="6"/>
      <c r="E8" s="7"/>
      <c r="F8" s="8"/>
      <c r="G8" s="9">
        <v>5000</v>
      </c>
    </row>
    <row r="9" spans="1:7" ht="13.2" customHeight="1" x14ac:dyDescent="0.3">
      <c r="A9" s="2" t="s">
        <v>7</v>
      </c>
      <c r="B9" s="6"/>
      <c r="C9" s="7">
        <v>5400</v>
      </c>
      <c r="D9" s="6"/>
      <c r="E9" s="7">
        <v>6400</v>
      </c>
      <c r="F9" s="8"/>
      <c r="G9" s="14">
        <f>C9+E9</f>
        <v>11800</v>
      </c>
    </row>
    <row r="10" spans="1:7" ht="13.2" customHeight="1" x14ac:dyDescent="0.3">
      <c r="A10" s="2" t="s">
        <v>21</v>
      </c>
      <c r="B10" s="6"/>
      <c r="C10" s="7"/>
      <c r="D10" s="6"/>
      <c r="E10" s="7"/>
      <c r="F10" s="8"/>
      <c r="G10" s="9">
        <v>25900</v>
      </c>
    </row>
    <row r="11" spans="1:7" ht="13.2" customHeight="1" x14ac:dyDescent="0.3">
      <c r="A11" s="2" t="s">
        <v>8</v>
      </c>
      <c r="B11" s="6"/>
      <c r="C11" s="7"/>
      <c r="D11" s="6"/>
      <c r="E11" s="7"/>
      <c r="F11" s="8"/>
      <c r="G11" s="9">
        <v>5900</v>
      </c>
    </row>
    <row r="12" spans="1:7" ht="13.2" customHeight="1" x14ac:dyDescent="0.3">
      <c r="A12" s="2" t="s">
        <v>9</v>
      </c>
      <c r="B12" s="6"/>
      <c r="C12" s="7">
        <v>6900</v>
      </c>
      <c r="D12" s="6"/>
      <c r="E12" s="7"/>
      <c r="F12" s="8"/>
      <c r="G12" s="9">
        <v>6900</v>
      </c>
    </row>
    <row r="13" spans="1:7" ht="13.2" customHeight="1" x14ac:dyDescent="0.3">
      <c r="A13" s="2" t="s">
        <v>10</v>
      </c>
      <c r="B13" s="6"/>
      <c r="C13" s="7">
        <v>39000</v>
      </c>
      <c r="D13" s="6"/>
      <c r="E13" s="7"/>
      <c r="F13" s="8"/>
      <c r="G13" s="9">
        <v>39000</v>
      </c>
    </row>
    <row r="14" spans="1:7" ht="13.2" customHeight="1" x14ac:dyDescent="0.3">
      <c r="A14" s="2" t="s">
        <v>11</v>
      </c>
      <c r="B14" s="6"/>
      <c r="C14" s="7">
        <v>13400</v>
      </c>
      <c r="D14" s="6"/>
      <c r="E14" s="7"/>
      <c r="F14" s="8"/>
      <c r="G14" s="9">
        <v>26500</v>
      </c>
    </row>
    <row r="15" spans="1:7" ht="13.2" customHeight="1" x14ac:dyDescent="0.3">
      <c r="A15" s="2" t="s">
        <v>12</v>
      </c>
      <c r="B15" s="6"/>
      <c r="C15" s="7"/>
      <c r="D15" s="6"/>
      <c r="E15" s="7"/>
      <c r="F15" s="8"/>
      <c r="G15" s="9">
        <v>71400</v>
      </c>
    </row>
    <row r="16" spans="1:7" ht="13.2" customHeight="1" x14ac:dyDescent="0.3">
      <c r="A16" s="2" t="s">
        <v>13</v>
      </c>
      <c r="B16" s="6"/>
      <c r="C16" s="7"/>
      <c r="D16" s="6"/>
      <c r="E16" s="7"/>
      <c r="F16" s="8"/>
      <c r="G16" s="9"/>
    </row>
    <row r="17" spans="1:7" ht="13.2" customHeight="1" x14ac:dyDescent="0.3">
      <c r="A17" s="2" t="s">
        <v>22</v>
      </c>
      <c r="B17" s="6"/>
      <c r="C17" s="7"/>
      <c r="D17" s="6"/>
      <c r="E17" s="7"/>
      <c r="F17" s="8">
        <v>10100</v>
      </c>
      <c r="G17" s="9"/>
    </row>
    <row r="18" spans="1:7" ht="13.2" customHeight="1" x14ac:dyDescent="0.3">
      <c r="A18" s="2" t="s">
        <v>16</v>
      </c>
      <c r="B18" s="6"/>
      <c r="C18" s="7"/>
      <c r="D18" s="6"/>
      <c r="E18" s="7"/>
      <c r="F18" s="8">
        <v>25900</v>
      </c>
      <c r="G18" s="9"/>
    </row>
    <row r="19" spans="1:7" ht="13.2" customHeight="1" x14ac:dyDescent="0.3">
      <c r="A19" s="2" t="s">
        <v>17</v>
      </c>
      <c r="B19" s="8"/>
      <c r="C19" s="9"/>
      <c r="D19" s="8"/>
      <c r="E19" s="9"/>
      <c r="F19" s="8">
        <v>6400</v>
      </c>
      <c r="G19" s="9"/>
    </row>
    <row r="20" spans="1:7" ht="13.2" customHeight="1" x14ac:dyDescent="0.3">
      <c r="A20" s="2" t="s">
        <v>18</v>
      </c>
      <c r="B20" s="8"/>
      <c r="C20" s="9"/>
      <c r="D20" s="8"/>
      <c r="E20" s="9"/>
      <c r="F20" s="8">
        <v>5900</v>
      </c>
      <c r="G20" s="9"/>
    </row>
    <row r="21" spans="1:7" ht="13.2" customHeight="1" x14ac:dyDescent="0.3">
      <c r="A21" s="2" t="s">
        <v>54</v>
      </c>
      <c r="B21" s="8">
        <v>5000</v>
      </c>
      <c r="C21" s="9"/>
      <c r="D21" s="8"/>
      <c r="E21" s="9"/>
      <c r="F21" s="8"/>
      <c r="G21" s="9"/>
    </row>
    <row r="22" spans="1:7" ht="13.2" customHeight="1" x14ac:dyDescent="0.3">
      <c r="A22" s="23" t="s">
        <v>55</v>
      </c>
      <c r="B22" s="20">
        <f>SUM(B4:B21)</f>
        <v>69700</v>
      </c>
      <c r="C22" s="21">
        <f>SUM(C4:C21)</f>
        <v>69700</v>
      </c>
      <c r="D22" s="21">
        <f t="shared" ref="D22:G22" si="0">SUM(D4:D21)</f>
        <v>150800</v>
      </c>
      <c r="E22" s="21">
        <f t="shared" si="0"/>
        <v>96700</v>
      </c>
      <c r="F22" s="21">
        <f>SUM(F4:F21)</f>
        <v>169300</v>
      </c>
      <c r="G22" s="21">
        <f t="shared" si="0"/>
        <v>192400</v>
      </c>
    </row>
  </sheetData>
  <mergeCells count="3">
    <mergeCell ref="B3:C3"/>
    <mergeCell ref="D3:E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Statement</vt:lpstr>
      <vt:lpstr>Balance Sheet</vt:lpstr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2021-09-10T07:07:16Z</dcterms:created>
  <dcterms:modified xsi:type="dcterms:W3CDTF">2021-09-10T08:11:59Z</dcterms:modified>
</cp:coreProperties>
</file>